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F20" i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<sst xmlns="http://schemas.openxmlformats.org/spreadsheetml/2006/main" count="53" uniqueCount="44">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</sst>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/>
      <c r="C1" s="56"/>
      <c r="D1" s="57"/>
      <c r="E1" t="s">
        <v>18</v>
      </c>
      <c r="F1" s="4"/>
      <c r="I1" t="s">
        <v>1</v>
      </c>
      <c r="J1" s="4" t="s">
        <v>43</v>
      </c>
    </row>
    <row r="2" spans="1:11" ht="7.5" customHeight="1" thickBot="1" x14ac:dyDescent="0.3"/>
    <row r="3" spans="1:11" x14ac:dyDescent="0.25">
      <c r="A3" s="40" t="s">
        <v>2</v>
      </c>
      <c r="B3" s="41" t="s">
        <v>3</v>
      </c>
      <c r="C3" s="42" t="s">
        <v>19</v>
      </c>
      <c r="D3" s="41" t="s">
        <v>4</v>
      </c>
      <c r="E3" s="41" t="s">
        <v>20</v>
      </c>
      <c r="F3" s="41" t="s">
        <v>5</v>
      </c>
      <c r="G3" s="41" t="s">
        <v>6</v>
      </c>
      <c r="H3" s="41" t="s">
        <v>7</v>
      </c>
      <c r="I3" s="41" t="s">
        <v>8</v>
      </c>
      <c r="J3" s="43" t="s">
        <v>9</v>
      </c>
    </row>
    <row r="4" spans="1:11" ht="15.75" x14ac:dyDescent="0.25">
      <c r="A4" s="58" t="s">
        <v>10</v>
      </c>
      <c r="B4" s="7" t="s">
        <v>21</v>
      </c>
      <c r="C4" s="22">
        <v>4232</v>
      </c>
      <c r="D4" s="21" t="s">
        <v>26</v>
      </c>
      <c r="E4" s="24">
        <v>90</v>
      </c>
      <c r="F4" s="29">
        <v>58.49</v>
      </c>
      <c r="G4" s="29">
        <f>E4*198/90</f>
        <v>198</v>
      </c>
      <c r="H4" s="24">
        <f>E4*17.19/90</f>
        <v>17.190000000000001</v>
      </c>
      <c r="I4" s="24">
        <f>E4*14.31/90</f>
        <v>14.31</v>
      </c>
      <c r="J4" s="44">
        <f>E4*0.18/90</f>
        <v>0.18</v>
      </c>
    </row>
    <row r="5" spans="1:11" ht="15.75" x14ac:dyDescent="0.25">
      <c r="A5" s="58"/>
      <c r="B5" s="7" t="s">
        <v>16</v>
      </c>
      <c r="C5" s="22" t="s">
        <v>24</v>
      </c>
      <c r="D5" s="20" t="s">
        <v>27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4">
        <f>E5*32.4/150</f>
        <v>32.4</v>
      </c>
    </row>
    <row r="6" spans="1:11" ht="15.75" x14ac:dyDescent="0.25">
      <c r="A6" s="58"/>
      <c r="B6" s="7" t="s">
        <v>11</v>
      </c>
      <c r="C6" s="22" t="s">
        <v>31</v>
      </c>
      <c r="D6" s="31" t="s">
        <v>32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5">
        <v>22.8</v>
      </c>
    </row>
    <row r="7" spans="1:11" ht="15.75" x14ac:dyDescent="0.25">
      <c r="A7" s="58"/>
      <c r="B7" s="36" t="s">
        <v>29</v>
      </c>
      <c r="C7" s="22" t="s">
        <v>25</v>
      </c>
      <c r="D7" s="30" t="s">
        <v>37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5">
        <f>E7*14.49/30</f>
        <v>14.49</v>
      </c>
    </row>
    <row r="8" spans="1:11" ht="15.75" x14ac:dyDescent="0.25">
      <c r="A8" s="58"/>
      <c r="B8" s="7" t="s">
        <v>28</v>
      </c>
      <c r="C8" s="22" t="s">
        <v>25</v>
      </c>
      <c r="D8" s="32" t="s">
        <v>33</v>
      </c>
      <c r="E8" s="24">
        <v>35</v>
      </c>
      <c r="F8" s="28">
        <v>3.44</v>
      </c>
      <c r="G8" s="28">
        <f>E8*68.97/30</f>
        <v>80.464999999999989</v>
      </c>
      <c r="H8" s="25">
        <f>E8*1.68/30</f>
        <v>1.96</v>
      </c>
      <c r="I8" s="25">
        <f>E8*0.33/30</f>
        <v>0.38500000000000001</v>
      </c>
      <c r="J8" s="45">
        <f>E8*14.82/30</f>
        <v>17.290000000000003</v>
      </c>
    </row>
    <row r="9" spans="1:11" ht="31.5" x14ac:dyDescent="0.25">
      <c r="A9" s="58"/>
      <c r="B9" s="46"/>
      <c r="C9" s="22" t="s">
        <v>40</v>
      </c>
      <c r="D9" s="35" t="s">
        <v>41</v>
      </c>
      <c r="E9" s="24">
        <v>50</v>
      </c>
      <c r="F9" s="28">
        <v>26.55</v>
      </c>
      <c r="G9" s="28">
        <f>E9*82/100</f>
        <v>41</v>
      </c>
      <c r="H9" s="39">
        <f>E9*1.3/100</f>
        <v>0.65</v>
      </c>
      <c r="I9" s="39">
        <f>E9*6.1/100</f>
        <v>3.05</v>
      </c>
      <c r="J9" s="47">
        <f>E9*4.1/100</f>
        <v>2.0499999999999998</v>
      </c>
    </row>
    <row r="10" spans="1:11" ht="15.75" x14ac:dyDescent="0.25">
      <c r="A10" s="58"/>
      <c r="B10" s="48"/>
      <c r="C10" s="19"/>
      <c r="D10" s="12"/>
      <c r="E10" s="23">
        <f>E4+E5+E6+E7+E8+E9</f>
        <v>555</v>
      </c>
      <c r="F10" s="23">
        <f>F4+F5+F6+F7+F8+F9</f>
        <v>125.04</v>
      </c>
      <c r="G10" s="23">
        <f t="shared" ref="G10:J10" si="0">G4+G5+G6+G7+G8+G9</f>
        <v>702.35500000000002</v>
      </c>
      <c r="H10" s="23">
        <f>H4+H5+H6+H7+H8+H9</f>
        <v>31.100000000000005</v>
      </c>
      <c r="I10" s="23">
        <f t="shared" si="0"/>
        <v>24.345000000000006</v>
      </c>
      <c r="J10" s="49">
        <f t="shared" si="0"/>
        <v>89.21</v>
      </c>
    </row>
    <row r="11" spans="1:11" x14ac:dyDescent="0.25">
      <c r="A11" s="50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75" x14ac:dyDescent="0.25">
      <c r="A12" s="50"/>
      <c r="B12" s="51"/>
      <c r="C12" s="37"/>
      <c r="D12" s="15"/>
      <c r="E12" s="9"/>
      <c r="F12" s="10"/>
      <c r="G12" s="9"/>
      <c r="H12" s="9"/>
      <c r="I12" s="9"/>
      <c r="J12" s="11"/>
    </row>
    <row r="13" spans="1:11" ht="31.5" x14ac:dyDescent="0.25">
      <c r="A13" s="50" t="s">
        <v>13</v>
      </c>
      <c r="B13" s="7" t="s">
        <v>14</v>
      </c>
      <c r="C13" s="22" t="s">
        <v>30</v>
      </c>
      <c r="D13" s="31" t="s">
        <v>34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2">
        <f>E13*25.26/60</f>
        <v>27.365000000000002</v>
      </c>
      <c r="K13" s="16"/>
    </row>
    <row r="14" spans="1:11" ht="31.5" x14ac:dyDescent="0.25">
      <c r="A14" s="50"/>
      <c r="B14" s="7" t="s">
        <v>15</v>
      </c>
      <c r="C14" s="22" t="s">
        <v>38</v>
      </c>
      <c r="D14" s="33" t="s">
        <v>35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2">
        <f>E14*6.68/200</f>
        <v>6.68</v>
      </c>
      <c r="K14" s="17"/>
    </row>
    <row r="15" spans="1:11" ht="15.75" x14ac:dyDescent="0.25">
      <c r="A15" s="50"/>
      <c r="B15" s="7" t="s">
        <v>21</v>
      </c>
      <c r="C15" s="22" t="s">
        <v>39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3">
        <f>E15*14.6/100</f>
        <v>13.14</v>
      </c>
      <c r="K15" s="17"/>
    </row>
    <row r="16" spans="1:11" ht="15.75" x14ac:dyDescent="0.25">
      <c r="A16" s="50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2">
        <f>E16*15.87/200</f>
        <v>11.9025</v>
      </c>
      <c r="K16" s="17"/>
    </row>
    <row r="17" spans="1:11" ht="15.75" x14ac:dyDescent="0.25">
      <c r="A17" s="50"/>
      <c r="B17" s="7" t="s">
        <v>17</v>
      </c>
      <c r="C17" s="22" t="s">
        <v>42</v>
      </c>
      <c r="D17" s="34" t="s">
        <v>36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2">
        <v>12</v>
      </c>
      <c r="K17" s="17"/>
    </row>
    <row r="18" spans="1:11" ht="15.75" x14ac:dyDescent="0.25">
      <c r="A18" s="50"/>
      <c r="B18" s="7" t="s">
        <v>29</v>
      </c>
      <c r="C18" s="22" t="s">
        <v>25</v>
      </c>
      <c r="D18" s="30" t="s">
        <v>37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5">
        <f>E18*14.49/30</f>
        <v>19.32</v>
      </c>
      <c r="K18" s="17"/>
    </row>
    <row r="19" spans="1:11" ht="15.75" x14ac:dyDescent="0.25">
      <c r="A19" s="50"/>
      <c r="B19" s="14" t="s">
        <v>28</v>
      </c>
      <c r="C19" s="22" t="s">
        <v>25</v>
      </c>
      <c r="D19" s="32" t="s">
        <v>33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5">
        <f>E19*14.82/30</f>
        <v>15.808</v>
      </c>
      <c r="K19" s="17"/>
    </row>
    <row r="20" spans="1:11" ht="15.75" x14ac:dyDescent="0.25">
      <c r="A20" s="50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49">
        <f t="shared" si="1"/>
        <v>106.21549999999999</v>
      </c>
    </row>
    <row r="21" spans="1:11" ht="15.75" thickBot="1" x14ac:dyDescent="0.3">
      <c r="A21" s="54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2026-05-07T06:11:04Z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