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<sst xmlns="http://schemas.openxmlformats.org/spreadsheetml/2006/main" count="51" uniqueCount="44">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</sst>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8">
        <v>46136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22</v>
      </c>
      <c r="C4" s="25" t="s">
        <v>25</v>
      </c>
      <c r="D4" s="26" t="s">
        <v>33</v>
      </c>
      <c r="E4" s="39">
        <v>117</v>
      </c>
      <c r="F4" s="42">
        <v>82.67</v>
      </c>
      <c r="G4" s="40">
        <f>E4*169.8/100</f>
        <v>198.66600000000003</v>
      </c>
      <c r="H4" s="46">
        <f>E4*9.7/100</f>
        <v>11.348999999999998</v>
      </c>
      <c r="I4" s="46">
        <f>13.8*E4/100</f>
        <v>16.146000000000001</v>
      </c>
      <c r="J4" s="46">
        <f>E4*1.7/100</f>
        <v>1.9890000000000001</v>
      </c>
    </row>
    <row r="5" spans="1:11" ht="15.75" x14ac:dyDescent="0.25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11.89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75" x14ac:dyDescent="0.25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12.56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75" x14ac:dyDescent="0.25">
      <c r="A8" s="74"/>
      <c r="B8" s="13" t="s">
        <v>23</v>
      </c>
      <c r="C8" s="37" t="s">
        <v>21</v>
      </c>
      <c r="D8" s="69" t="s">
        <v>41</v>
      </c>
      <c r="E8" s="62">
        <v>53</v>
      </c>
      <c r="F8" s="63">
        <v>5.2</v>
      </c>
      <c r="G8" s="62">
        <f>E8*68.97/30</f>
        <v>121.84699999999999</v>
      </c>
      <c r="H8" s="62">
        <f>E8*1.68/30</f>
        <v>2.9679999999999995</v>
      </c>
      <c r="I8" s="62">
        <f>E8*0.33/30</f>
        <v>0.58300000000000007</v>
      </c>
      <c r="J8" s="62">
        <f>E8*14.82/30</f>
        <v>26.182000000000002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610</v>
      </c>
      <c r="F10" s="45">
        <f>F4+F5+F6+F7+F8+F9</f>
        <v>147.82</v>
      </c>
      <c r="G10" s="45">
        <f t="shared" ref="G10:J10" si="0">G4+G5+G6+G7+G8+G9</f>
        <v>735.053</v>
      </c>
      <c r="H10" s="45">
        <f t="shared" si="0"/>
        <v>28.026999999999997</v>
      </c>
      <c r="I10" s="45">
        <f>I4+I5+I6+I7+I8+I9</f>
        <v>24.769000000000002</v>
      </c>
      <c r="J10" s="45">
        <f t="shared" si="0"/>
        <v>100.051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16.98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5" x14ac:dyDescent="0.25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30.1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75" x14ac:dyDescent="0.25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75" x14ac:dyDescent="0.25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16.36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75" x14ac:dyDescent="0.25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6.72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24</v>
      </c>
      <c r="C18" s="37" t="s">
        <v>21</v>
      </c>
      <c r="D18" s="69" t="s">
        <v>42</v>
      </c>
      <c r="E18" s="62">
        <v>50</v>
      </c>
      <c r="F18" s="63">
        <v>5.32</v>
      </c>
      <c r="G18" s="62">
        <f>E18*70.14/30</f>
        <v>116.9</v>
      </c>
      <c r="H18" s="62">
        <f>E18*2.37/30</f>
        <v>3.95</v>
      </c>
      <c r="I18" s="62">
        <f>E18*0.3/30</f>
        <v>0.5</v>
      </c>
      <c r="J18" s="62">
        <f>E18*14.49/30</f>
        <v>24.15</v>
      </c>
      <c r="K18" s="31"/>
    </row>
    <row r="19" spans="1:11" ht="15.75" x14ac:dyDescent="0.25">
      <c r="A19" s="1"/>
      <c r="B19" s="24" t="s">
        <v>23</v>
      </c>
      <c r="C19" s="37" t="s">
        <v>21</v>
      </c>
      <c r="D19" s="69" t="s">
        <v>41</v>
      </c>
      <c r="E19" s="62">
        <v>39</v>
      </c>
      <c r="F19" s="63">
        <v>3.85</v>
      </c>
      <c r="G19" s="62">
        <f>E19*68.97/30</f>
        <v>89.661000000000001</v>
      </c>
      <c r="H19" s="62">
        <f>E19*1.68/30</f>
        <v>2.1839999999999997</v>
      </c>
      <c r="I19" s="62">
        <f>E19*0.33/30</f>
        <v>0.42900000000000005</v>
      </c>
      <c r="J19" s="62">
        <f>E19*14.82/30</f>
        <v>19.266000000000002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929</v>
      </c>
      <c r="F21" s="59">
        <f>F13+F14+F15+F16+F17+F18+F19-0.02</f>
        <v>167.04999999999998</v>
      </c>
      <c r="G21" s="59">
        <f t="shared" ref="G21:J21" si="1">G13+G14+G15+G16+G17+G18+G19</f>
        <v>965.36099999999988</v>
      </c>
      <c r="H21" s="59">
        <f>H13+H14+H15+H16+H17+H18+H19</f>
        <v>32.223999999999997</v>
      </c>
      <c r="I21" s="59">
        <f>I13+I14+I15+I16+I17+I18+I19</f>
        <v>35.079000000000001</v>
      </c>
      <c r="J21" s="59">
        <f t="shared" si="1"/>
        <v>130.11599999999999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