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 8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  <c r="F10" i="1" l="1"/>
  <c r="F19" i="1"/>
  <c r="J13" i="1" l="1"/>
  <c r="I13" i="1"/>
  <c r="H13" i="1"/>
  <c r="G13" i="1"/>
  <c r="G12" i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<sst xmlns="http://schemas.openxmlformats.org/spreadsheetml/2006/main" count="52" uniqueCount="49">
  <si>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</si>
  <si>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</si>
  <si>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</si>
  <si>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</si>
  <si>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</si>
  <si>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</si>
  <si>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</si>
  <si>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</si>
  <si>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</si>
  <si>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</si>
  <si>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</si>
  <si>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</si>
  <si>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</si>
  <si>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</si>
  <si>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</si>
  <si>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</si>
  <si>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</si>
  <si>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</si>
  <si>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</si>
  <si>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</si>
  <si>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</si>
  <si>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</si>
  <si>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</si>
  <si>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</si>
  <si>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</si>
  <si>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</si>
  <si>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</si>
  <si>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</si>
  <si>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</si>
  <si>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</si>
  <si>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</si>
  <si>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</si>
  <si>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</si>
  <si>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</si>
  <si>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</si>
  <si>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</si>
  <si>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</si>
  <si>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</si>
  <si>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</si>
  <si>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</si>
  <si>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</si>
  <si>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</si>
  <si>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</si>
  <si>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хлеб бел.</t>
  </si>
  <si>
    <t>фрукт</t>
  </si>
  <si>
    <t>Суп-пюре картофельный с мясом, зеленью</t>
  </si>
  <si>
    <t>Салат из свежей капусты с огурцом, растительным маслом и зеленью</t>
  </si>
  <si>
    <t>Фрукты</t>
  </si>
  <si>
    <t>Язычок слоеный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</si>
</sst>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6"/>
      <c r="I1" t="s">
        <v>1</v>
      </c>
      <c r="J1" s="64">
        <v>46132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38.86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22</v>
      </c>
      <c r="D5" s="44" t="s">
        <v>47</v>
      </c>
      <c r="E5" s="33">
        <v>100</v>
      </c>
      <c r="F5" s="38">
        <v>24.62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22.38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26</v>
      </c>
      <c r="E7" s="33">
        <v>50</v>
      </c>
      <c r="F7" s="38">
        <v>34.44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27</v>
      </c>
      <c r="C8" s="17" t="s">
        <v>23</v>
      </c>
      <c r="D8" s="50" t="s">
        <v>42</v>
      </c>
      <c r="E8" s="33">
        <v>40</v>
      </c>
      <c r="F8" s="37">
        <v>3.94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408</v>
      </c>
      <c r="D9" s="50" t="s">
        <v>48</v>
      </c>
      <c r="E9" s="32">
        <v>50</v>
      </c>
      <c r="F9" s="32">
        <v>23.58</v>
      </c>
      <c r="G9" s="32">
        <f>131*E9/75</f>
        <v>87.333333333333329</v>
      </c>
      <c r="H9" s="32">
        <f>5.2*E9/75</f>
        <v>3.4666666666666668</v>
      </c>
      <c r="I9" s="32">
        <f>1.5*E9/75</f>
        <v>1</v>
      </c>
      <c r="J9" s="32">
        <f>57.3*E9/75</f>
        <v>38.200000000000003</v>
      </c>
    </row>
    <row r="10" spans="1:10" ht="15.75" x14ac:dyDescent="0.25">
      <c r="A10" s="1" t="s">
        <v>13</v>
      </c>
      <c r="B10" s="52"/>
      <c r="C10" s="53"/>
      <c r="D10" s="54"/>
      <c r="E10" s="55">
        <f t="shared" ref="E10:J10" si="0">SUM(E4:E9)</f>
        <v>670</v>
      </c>
      <c r="F10" s="55">
        <f>SUM(F4:F9)</f>
        <v>147.82</v>
      </c>
      <c r="G10" s="55">
        <f t="shared" si="0"/>
        <v>763.35333333333347</v>
      </c>
      <c r="H10" s="55">
        <f t="shared" si="0"/>
        <v>21.631666666666668</v>
      </c>
      <c r="I10" s="55">
        <f t="shared" si="0"/>
        <v>20.125</v>
      </c>
      <c r="J10" s="56">
        <f t="shared" si="0"/>
        <v>145.959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14</v>
      </c>
      <c r="B12" s="14" t="s">
        <v>15</v>
      </c>
      <c r="C12" s="24" t="s">
        <v>30</v>
      </c>
      <c r="D12" s="45" t="s">
        <v>46</v>
      </c>
      <c r="E12" s="26">
        <v>100</v>
      </c>
      <c r="F12" s="42">
        <v>30.45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16</v>
      </c>
      <c r="C13" s="24" t="s">
        <v>31</v>
      </c>
      <c r="D13" s="46" t="s">
        <v>45</v>
      </c>
      <c r="E13" s="26">
        <v>250</v>
      </c>
      <c r="F13" s="42">
        <v>36.36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36</v>
      </c>
      <c r="C14" s="43" t="s">
        <v>37</v>
      </c>
      <c r="D14" s="44" t="s">
        <v>38</v>
      </c>
      <c r="E14" s="39">
        <v>31</v>
      </c>
      <c r="F14" s="42">
        <v>3.94</v>
      </c>
      <c r="G14" s="39">
        <f>E14*51.4/20</f>
        <v>79.669999999999987</v>
      </c>
      <c r="H14" s="39">
        <f>E14*3.85/45</f>
        <v>2.6522222222222225</v>
      </c>
      <c r="I14" s="39">
        <f>E14*0.38/45</f>
        <v>0.26177777777777778</v>
      </c>
      <c r="J14" s="39">
        <f>E14*24.19/45</f>
        <v>16.664222222222222</v>
      </c>
    </row>
    <row r="15" spans="1:10" ht="15.75" x14ac:dyDescent="0.25">
      <c r="A15" s="70"/>
      <c r="B15" s="8" t="s">
        <v>32</v>
      </c>
      <c r="C15" s="24" t="s">
        <v>33</v>
      </c>
      <c r="D15" s="47" t="s">
        <v>39</v>
      </c>
      <c r="E15" s="26">
        <v>100</v>
      </c>
      <c r="F15" s="42">
        <v>68.650000000000006</v>
      </c>
      <c r="G15" s="30">
        <f>E15*186.3/90</f>
        <v>207</v>
      </c>
      <c r="H15" s="27">
        <f>E15*13.32/90</f>
        <v>14.8</v>
      </c>
      <c r="I15" s="27">
        <f>E15*11.16/90</f>
        <v>12.4</v>
      </c>
      <c r="J15" s="27">
        <f>E15*8.19/90</f>
        <v>9.1</v>
      </c>
    </row>
    <row r="16" spans="1:10" ht="15.75" x14ac:dyDescent="0.25">
      <c r="A16" s="70"/>
      <c r="B16" s="8" t="s">
        <v>17</v>
      </c>
      <c r="C16" s="25" t="s">
        <v>34</v>
      </c>
      <c r="D16" s="21" t="s">
        <v>40</v>
      </c>
      <c r="E16" s="26">
        <v>180</v>
      </c>
      <c r="F16" s="42">
        <v>12.13</v>
      </c>
      <c r="G16" s="31">
        <f>E16*181.5/150</f>
        <v>217.8</v>
      </c>
      <c r="H16" s="28">
        <f>E16*6.63/150</f>
        <v>7.9560000000000004</v>
      </c>
      <c r="I16" s="28">
        <f>E16*4.44/150</f>
        <v>5.3280000000000003</v>
      </c>
      <c r="J16" s="28">
        <f>E16*28.8/150</f>
        <v>34.56</v>
      </c>
    </row>
    <row r="17" spans="1:10" ht="15.75" x14ac:dyDescent="0.25">
      <c r="A17" s="70"/>
      <c r="B17" s="8" t="s">
        <v>18</v>
      </c>
      <c r="C17" s="24" t="s">
        <v>35</v>
      </c>
      <c r="D17" s="48" t="s">
        <v>41</v>
      </c>
      <c r="E17" s="26">
        <v>200</v>
      </c>
      <c r="F17" s="42">
        <v>12.48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27</v>
      </c>
      <c r="C18" s="25" t="s">
        <v>23</v>
      </c>
      <c r="D18" s="50" t="s">
        <v>42</v>
      </c>
      <c r="E18" s="39">
        <v>31</v>
      </c>
      <c r="F18" s="42">
        <v>3.05</v>
      </c>
      <c r="G18" s="39">
        <f>E18*68.97/30</f>
        <v>71.269000000000005</v>
      </c>
      <c r="H18" s="39">
        <f>E18*1.68/30</f>
        <v>1.736</v>
      </c>
      <c r="I18" s="39">
        <f>E18*0.33/30</f>
        <v>0.34100000000000003</v>
      </c>
      <c r="J18" s="39">
        <f>E18*14.82/30</f>
        <v>15.314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892</v>
      </c>
      <c r="F19" s="41">
        <f>SUM(F12:F18)-0.01</f>
        <v>167.05</v>
      </c>
      <c r="G19" s="41">
        <f t="shared" si="1"/>
        <v>976.33899999999994</v>
      </c>
      <c r="H19" s="41">
        <f t="shared" si="1"/>
        <v>35.74422222222222</v>
      </c>
      <c r="I19" s="41">
        <f t="shared" si="1"/>
        <v>33.730777777777782</v>
      </c>
      <c r="J19" s="41">
        <f>SUM(J12:J18)</f>
        <v>132.52155555555555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 E10 G10:J10 G19: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2026-04-09T08:32:18Z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