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J10" i="1" s="1"/>
  <c r="H8" i="1"/>
  <c r="H10" i="1" s="1"/>
  <c r="G8" i="1"/>
  <c r="G10" i="1" s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<sst xmlns="http://schemas.openxmlformats.org/spreadsheetml/2006/main" count="51" uniqueCount="44">
  <si>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</si>
  <si>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</si>
  <si>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</si>
  <si>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</si>
  <si>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</si>
  <si>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</si>
  <si>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</si>
  <si>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</si>
  <si>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</si>
  <si>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</si>
  <si>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</si>
  <si>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</si>
  <si>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</si>
  <si>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</si>
  <si>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</si>
  <si>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</si>
  <si>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</si>
  <si>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</si>
  <si>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</si>
  <si>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</si>
  <si>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</si>
  <si>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</si>
  <si>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</si>
  <si>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</si>
  <si>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</si>
  <si>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</si>
  <si>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</si>
  <si>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</si>
  <si>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</si>
  <si>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</si>
  <si>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</si>
  <si>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</si>
  <si>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</si>
  <si>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</si>
  <si>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</si>
  <si>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</si>
  <si>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</si>
  <si>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</si>
  <si>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</si>
  <si>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</si>
  <si>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</si>
  <si>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</si>
  <si>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</si>
  <si>
    <t>Биточек мясной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</si>
</sst>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8">
        <v>46101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22</v>
      </c>
      <c r="C4" s="25" t="s">
        <v>25</v>
      </c>
      <c r="D4" s="26" t="s">
        <v>33</v>
      </c>
      <c r="E4" s="39">
        <v>118</v>
      </c>
      <c r="F4" s="42">
        <v>83.32</v>
      </c>
      <c r="G4" s="40">
        <f>E4*169.8/100</f>
        <v>200.364</v>
      </c>
      <c r="H4" s="46">
        <f>E4*9.7/100</f>
        <v>11.446</v>
      </c>
      <c r="I4" s="46">
        <f>13.8*E4/100</f>
        <v>16.284000000000002</v>
      </c>
      <c r="J4" s="46">
        <f>E4*1.7/100</f>
        <v>2.0059999999999998</v>
      </c>
    </row>
    <row r="5" spans="1:11" ht="15.75" x14ac:dyDescent="0.25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11.46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75" x14ac:dyDescent="0.25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12.53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70" t="s">
        <v>24</v>
      </c>
      <c r="C7" s="37">
        <v>44240</v>
      </c>
      <c r="D7" s="34" t="s">
        <v>40</v>
      </c>
      <c r="E7" s="62">
        <v>60</v>
      </c>
      <c r="F7" s="63">
        <v>35.5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75" x14ac:dyDescent="0.25">
      <c r="A8" s="74"/>
      <c r="B8" s="13" t="s">
        <v>23</v>
      </c>
      <c r="C8" s="37" t="s">
        <v>21</v>
      </c>
      <c r="D8" s="69" t="s">
        <v>41</v>
      </c>
      <c r="E8" s="62">
        <v>51</v>
      </c>
      <c r="F8" s="63">
        <v>5.01</v>
      </c>
      <c r="G8" s="62">
        <f>E8*68.97/30</f>
        <v>117.249</v>
      </c>
      <c r="H8" s="62">
        <f>E8*1.68/30</f>
        <v>2.8559999999999999</v>
      </c>
      <c r="I8" s="62">
        <f>E8*0.33/30</f>
        <v>0.56100000000000005</v>
      </c>
      <c r="J8" s="62">
        <f>E8*14.82/30</f>
        <v>25.194000000000003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609</v>
      </c>
      <c r="F10" s="45">
        <f>F4+F5+F6+F7+F8+F9</f>
        <v>147.82</v>
      </c>
      <c r="G10" s="45">
        <f t="shared" ref="G10:J10" si="0">G4+G5+G6+G7+G8+G9</f>
        <v>732.15300000000002</v>
      </c>
      <c r="H10" s="45">
        <f t="shared" si="0"/>
        <v>28.012</v>
      </c>
      <c r="I10" s="45">
        <f>I4+I5+I6+I7+I8+I9</f>
        <v>24.885000000000005</v>
      </c>
      <c r="J10" s="45">
        <f t="shared" si="0"/>
        <v>99.08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17.18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5" x14ac:dyDescent="0.25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31.82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75" x14ac:dyDescent="0.25">
      <c r="A15" s="1"/>
      <c r="B15" s="13" t="s">
        <v>22</v>
      </c>
      <c r="C15" s="37" t="s">
        <v>30</v>
      </c>
      <c r="D15" s="66" t="s">
        <v>43</v>
      </c>
      <c r="E15" s="50">
        <v>110</v>
      </c>
      <c r="F15" s="61">
        <v>87.74</v>
      </c>
      <c r="G15" s="54">
        <f>E15*194/100</f>
        <v>213.4</v>
      </c>
      <c r="H15" s="53">
        <f>E15*13/100</f>
        <v>14.3</v>
      </c>
      <c r="I15" s="53">
        <f>E15*11.61/90</f>
        <v>14.19</v>
      </c>
      <c r="J15" s="53">
        <f>E15*5.76/90</f>
        <v>7.04</v>
      </c>
      <c r="K15" s="31"/>
    </row>
    <row r="16" spans="1:11" ht="15.75" x14ac:dyDescent="0.25">
      <c r="A16" s="1"/>
      <c r="B16" s="13" t="s">
        <v>16</v>
      </c>
      <c r="C16" s="64" t="s">
        <v>31</v>
      </c>
      <c r="D16" s="66" t="s">
        <v>38</v>
      </c>
      <c r="E16" s="62">
        <v>180</v>
      </c>
      <c r="F16" s="61">
        <v>16.63</v>
      </c>
      <c r="G16" s="62">
        <f>E16*144/150</f>
        <v>172.8</v>
      </c>
      <c r="H16" s="62">
        <f>E16*3.3/200</f>
        <v>2.97</v>
      </c>
      <c r="I16" s="62">
        <f>E16*5.3/200</f>
        <v>4.7699999999999996</v>
      </c>
      <c r="J16" s="62">
        <f>E16*32.8/200</f>
        <v>29.519999999999996</v>
      </c>
      <c r="K16" s="31"/>
    </row>
    <row r="17" spans="1:11" ht="15.75" x14ac:dyDescent="0.25">
      <c r="A17" s="1"/>
      <c r="B17" s="13" t="s">
        <v>17</v>
      </c>
      <c r="C17" s="64" t="s">
        <v>32</v>
      </c>
      <c r="D17" s="26" t="s">
        <v>39</v>
      </c>
      <c r="E17" s="50">
        <v>200</v>
      </c>
      <c r="F17" s="61">
        <v>6.59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24</v>
      </c>
      <c r="C18" s="37" t="s">
        <v>21</v>
      </c>
      <c r="D18" s="69" t="s">
        <v>42</v>
      </c>
      <c r="E18" s="62">
        <v>39</v>
      </c>
      <c r="F18" s="63">
        <v>4.1500000000000004</v>
      </c>
      <c r="G18" s="62">
        <f>E18*70.14/30</f>
        <v>91.182000000000002</v>
      </c>
      <c r="H18" s="62">
        <f>E18*2.37/30</f>
        <v>3.0810000000000004</v>
      </c>
      <c r="I18" s="62">
        <f>E18*0.3/30</f>
        <v>0.38999999999999996</v>
      </c>
      <c r="J18" s="62">
        <f>E18*14.49/30</f>
        <v>18.837</v>
      </c>
      <c r="K18" s="31"/>
    </row>
    <row r="19" spans="1:11" ht="15.75" x14ac:dyDescent="0.25">
      <c r="A19" s="1"/>
      <c r="B19" s="24" t="s">
        <v>23</v>
      </c>
      <c r="C19" s="37" t="s">
        <v>21</v>
      </c>
      <c r="D19" s="69" t="s">
        <v>41</v>
      </c>
      <c r="E19" s="62">
        <v>30</v>
      </c>
      <c r="F19" s="63">
        <v>2.95</v>
      </c>
      <c r="G19" s="62">
        <f>E19*68.97/30</f>
        <v>68.97</v>
      </c>
      <c r="H19" s="62">
        <f>E19*1.68/30</f>
        <v>1.68</v>
      </c>
      <c r="I19" s="62">
        <f>E19*0.33/30</f>
        <v>0.33</v>
      </c>
      <c r="J19" s="62">
        <f>E19*14.82/30</f>
        <v>14.82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909</v>
      </c>
      <c r="F21" s="59">
        <f>F13+F14+F15+F16+F17+F18+F19-0.01</f>
        <v>167.05</v>
      </c>
      <c r="G21" s="59">
        <f t="shared" ref="G21:J21" si="1">G13+G14+G15+G16+G17+G18+G19</f>
        <v>918.952</v>
      </c>
      <c r="H21" s="59">
        <f>H13+H14+H15+H16+H17+H18+H19</f>
        <v>30.850999999999999</v>
      </c>
      <c r="I21" s="59">
        <f>I13+I14+I15+I16+I17+I18+I19</f>
        <v>34.869999999999997</v>
      </c>
      <c r="J21" s="59">
        <f t="shared" si="1"/>
        <v>120.357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