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H20" i="1"/>
  <c r="F9" i="1" l="1"/>
  <c r="G7" i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<sst xmlns="http://schemas.openxmlformats.org/spreadsheetml/2006/main" count="51" uniqueCount="44">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</sst>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3">
        <v>46087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7" t="s">
        <v>22</v>
      </c>
      <c r="C4" s="59" t="s">
        <v>33</v>
      </c>
      <c r="D4" s="60" t="s">
        <v>34</v>
      </c>
      <c r="E4" s="63">
        <v>91</v>
      </c>
      <c r="F4" s="66">
        <v>63.72</v>
      </c>
      <c r="G4" s="64">
        <f>169.8*E4/100</f>
        <v>154.518</v>
      </c>
      <c r="H4" s="64">
        <f>9.7*E4/100</f>
        <v>8.827</v>
      </c>
      <c r="I4" s="64">
        <f>13.8*E4/100</f>
        <v>12.558</v>
      </c>
      <c r="J4" s="64">
        <f>1.7*E4/100</f>
        <v>1.5469999999999999</v>
      </c>
    </row>
    <row r="5" spans="1:11" ht="15.75" x14ac:dyDescent="0.25">
      <c r="A5" s="79"/>
      <c r="B5" s="67" t="s">
        <v>16</v>
      </c>
      <c r="C5" s="59" t="s">
        <v>35</v>
      </c>
      <c r="D5" s="60" t="s">
        <v>36</v>
      </c>
      <c r="E5" s="62">
        <v>154</v>
      </c>
      <c r="F5" s="65">
        <v>9.77</v>
      </c>
      <c r="G5" s="64">
        <f>237*E5/200</f>
        <v>182.49</v>
      </c>
      <c r="H5" s="63">
        <f>7.1*E5/200</f>
        <v>5.4669999999999996</v>
      </c>
      <c r="I5" s="63">
        <f>3.6*E5/180</f>
        <v>3.08</v>
      </c>
      <c r="J5" s="63">
        <f>38.88*E5/180</f>
        <v>33.264000000000003</v>
      </c>
    </row>
    <row r="6" spans="1:11" ht="15.75" x14ac:dyDescent="0.25">
      <c r="A6" s="79"/>
      <c r="B6" s="67" t="s">
        <v>11</v>
      </c>
      <c r="C6" s="59" t="s">
        <v>37</v>
      </c>
      <c r="D6" s="60" t="s">
        <v>38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9"/>
      <c r="B7" s="74" t="s">
        <v>24</v>
      </c>
      <c r="C7" s="68">
        <v>44240</v>
      </c>
      <c r="D7" s="75" t="s">
        <v>42</v>
      </c>
      <c r="E7" s="69">
        <v>50</v>
      </c>
      <c r="F7" s="71">
        <v>34.090000000000003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9"/>
      <c r="B8" s="67" t="s">
        <v>23</v>
      </c>
      <c r="C8" s="61" t="s">
        <v>21</v>
      </c>
      <c r="D8" s="72" t="s">
        <v>40</v>
      </c>
      <c r="E8" s="63">
        <v>50</v>
      </c>
      <c r="F8" s="55">
        <v>4.92</v>
      </c>
      <c r="G8" s="63">
        <f>E8*68.97/30</f>
        <v>114.95</v>
      </c>
      <c r="H8" s="63">
        <f>E8*1.68/30</f>
        <v>2.8</v>
      </c>
      <c r="I8" s="63">
        <f>E8*0.33/30</f>
        <v>0.55000000000000004</v>
      </c>
      <c r="J8" s="63">
        <f>E8*14.82/30</f>
        <v>24.7</v>
      </c>
    </row>
    <row r="9" spans="1:11" ht="15.75" x14ac:dyDescent="0.25">
      <c r="A9" s="79"/>
      <c r="B9" s="12"/>
      <c r="C9" s="35"/>
      <c r="D9" s="47"/>
      <c r="E9" s="39">
        <f>E4+E5+E6+E7+E8</f>
        <v>545</v>
      </c>
      <c r="F9" s="39">
        <f>F4+F5+F6+F7+F8</f>
        <v>125.04</v>
      </c>
      <c r="G9" s="39">
        <f t="shared" ref="G9:J9" si="0">G4+G5+G6+G7+G8</f>
        <v>627.65800000000013</v>
      </c>
      <c r="H9" s="39">
        <f>H4+H5+H6+H7+H8</f>
        <v>23.193999999999999</v>
      </c>
      <c r="I9" s="39">
        <f t="shared" si="0"/>
        <v>19.888000000000002</v>
      </c>
      <c r="J9" s="39">
        <f t="shared" si="0"/>
        <v>89.01100000000001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25</v>
      </c>
      <c r="D12" s="57" t="s">
        <v>30</v>
      </c>
      <c r="E12" s="41">
        <v>60</v>
      </c>
      <c r="F12" s="52">
        <v>10.25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5" x14ac:dyDescent="0.25">
      <c r="A13" s="1"/>
      <c r="B13" s="13" t="s">
        <v>15</v>
      </c>
      <c r="C13" s="26" t="s">
        <v>26</v>
      </c>
      <c r="D13" s="58" t="s">
        <v>43</v>
      </c>
      <c r="E13" s="40">
        <v>200</v>
      </c>
      <c r="F13" s="52">
        <v>24.3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22</v>
      </c>
      <c r="C14" s="36" t="s">
        <v>27</v>
      </c>
      <c r="D14" s="58" t="s">
        <v>39</v>
      </c>
      <c r="E14" s="42">
        <v>105</v>
      </c>
      <c r="F14" s="53">
        <v>83.75</v>
      </c>
      <c r="G14" s="46">
        <f>E14*194/100</f>
        <v>203.7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75" x14ac:dyDescent="0.25">
      <c r="A15" s="1"/>
      <c r="B15" s="13" t="s">
        <v>16</v>
      </c>
      <c r="C15" s="56" t="s">
        <v>28</v>
      </c>
      <c r="D15" s="58" t="s">
        <v>31</v>
      </c>
      <c r="E15" s="54">
        <v>150</v>
      </c>
      <c r="F15" s="53">
        <v>13.81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29</v>
      </c>
      <c r="D16" s="25" t="s">
        <v>32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24</v>
      </c>
      <c r="C17" s="36" t="s">
        <v>21</v>
      </c>
      <c r="D17" s="72" t="s">
        <v>41</v>
      </c>
      <c r="E17" s="54">
        <v>30</v>
      </c>
      <c r="F17" s="55">
        <v>3.19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23</v>
      </c>
      <c r="C18" s="36" t="s">
        <v>21</v>
      </c>
      <c r="D18" s="72" t="s">
        <v>40</v>
      </c>
      <c r="E18" s="54">
        <v>32</v>
      </c>
      <c r="F18" s="55">
        <v>3.12</v>
      </c>
      <c r="G18" s="54">
        <f>E18*68.97/30</f>
        <v>73.567999999999998</v>
      </c>
      <c r="H18" s="54">
        <f>E18*1.68/30</f>
        <v>1.792</v>
      </c>
      <c r="I18" s="54">
        <f>E18*0.33/30</f>
        <v>0.35200000000000004</v>
      </c>
      <c r="J18" s="54">
        <f>E18*14.82/30</f>
        <v>15.808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777</v>
      </c>
      <c r="F20" s="51">
        <f>F12+F13+F14+F15+F16+F17+F18+0.01</f>
        <v>145.04999999999998</v>
      </c>
      <c r="G20" s="51">
        <f t="shared" ref="G20:I20" si="1">G12+G13+G14+G15+G16+G17+G18</f>
        <v>781.80799999999988</v>
      </c>
      <c r="H20" s="51">
        <f>H12+H13+H14+H15+H16+H17+H18-0.01</f>
        <v>27.197000000000003</v>
      </c>
      <c r="I20" s="51">
        <f t="shared" si="1"/>
        <v>29.182000000000002</v>
      </c>
      <c r="J20" s="51">
        <f>J12+J13+J14+J15+J16+J17+J18</f>
        <v>102.50799999999998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