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<sst xmlns="http://schemas.openxmlformats.org/spreadsheetml/2006/main" count="48" uniqueCount="41">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</sst>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46077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0">
        <v>99</v>
      </c>
      <c r="F4" s="43">
        <v>88.81</v>
      </c>
      <c r="G4" s="41">
        <f>E4*203.22/90</f>
        <v>223.54199999999997</v>
      </c>
      <c r="H4" s="47">
        <f>E4*12.6/90</f>
        <v>13.859999999999998</v>
      </c>
      <c r="I4" s="47">
        <f>E4*13.5/90</f>
        <v>14.85</v>
      </c>
      <c r="J4" s="47">
        <f>E4*7.83/90</f>
        <v>8.6129999999999995</v>
      </c>
    </row>
    <row r="5" spans="1:11" ht="15.75" x14ac:dyDescent="0.25">
      <c r="A5" s="73"/>
      <c r="B5" s="14" t="s">
        <v>17</v>
      </c>
      <c r="C5" s="37" t="s">
        <v>27</v>
      </c>
      <c r="D5" s="34" t="s">
        <v>32</v>
      </c>
      <c r="E5" s="39">
        <v>150</v>
      </c>
      <c r="F5" s="42">
        <v>22.98</v>
      </c>
      <c r="G5" s="41">
        <f>E5*170.67/200</f>
        <v>128.00249999999997</v>
      </c>
      <c r="H5" s="48">
        <f>E5*4.23/200</f>
        <v>3.1725000000000008</v>
      </c>
      <c r="I5" s="48">
        <f>E5*4.8/200</f>
        <v>3.6</v>
      </c>
      <c r="J5" s="48">
        <f>E5*27.2/200</f>
        <v>20.399999999999999</v>
      </c>
    </row>
    <row r="6" spans="1:11" ht="15.75" x14ac:dyDescent="0.25">
      <c r="A6" s="73"/>
      <c r="B6" s="14" t="s">
        <v>12</v>
      </c>
      <c r="C6" s="37" t="s">
        <v>28</v>
      </c>
      <c r="D6" s="56" t="s">
        <v>33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29</v>
      </c>
      <c r="C7" s="38" t="s">
        <v>22</v>
      </c>
      <c r="D7" s="67" t="s">
        <v>36</v>
      </c>
      <c r="E7" s="63">
        <v>30</v>
      </c>
      <c r="F7" s="64">
        <v>3.19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24</v>
      </c>
      <c r="C8" s="38" t="s">
        <v>22</v>
      </c>
      <c r="D8" s="67" t="s">
        <v>35</v>
      </c>
      <c r="E8" s="63">
        <v>35</v>
      </c>
      <c r="F8" s="64">
        <v>3.44</v>
      </c>
      <c r="G8" s="63">
        <f>E8*68.97/30</f>
        <v>80.464999999999989</v>
      </c>
      <c r="H8" s="63">
        <f>E8*1.68/30</f>
        <v>1.96</v>
      </c>
      <c r="I8" s="63">
        <f>E8*0.33/30</f>
        <v>0.38500000000000001</v>
      </c>
      <c r="J8" s="63">
        <f>E8*14.82/30</f>
        <v>17.290000000000003</v>
      </c>
    </row>
    <row r="9" spans="1:11" ht="15.75" x14ac:dyDescent="0.25">
      <c r="A9" s="73"/>
      <c r="B9" s="13"/>
      <c r="C9" s="37"/>
      <c r="D9" s="56"/>
      <c r="E9" s="46">
        <f>E4+E5+E6+E7+E8</f>
        <v>514</v>
      </c>
      <c r="F9" s="46">
        <f>F4+F5+F6+F7+F8</f>
        <v>125.04</v>
      </c>
      <c r="G9" s="46">
        <f t="shared" ref="G9:J9" si="0">G4+G5+G6+G7+G8</f>
        <v>586.14949999999999</v>
      </c>
      <c r="H9" s="46">
        <f t="shared" si="0"/>
        <v>22.362500000000001</v>
      </c>
      <c r="I9" s="46">
        <f t="shared" si="0"/>
        <v>19.235000000000003</v>
      </c>
      <c r="J9" s="46">
        <f t="shared" si="0"/>
        <v>80.593000000000004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14</v>
      </c>
      <c r="B12" s="22" t="s">
        <v>15</v>
      </c>
      <c r="C12" s="66" t="s">
        <v>39</v>
      </c>
      <c r="D12" s="65" t="s">
        <v>38</v>
      </c>
      <c r="E12" s="50">
        <v>80</v>
      </c>
      <c r="F12" s="61">
        <v>11.21</v>
      </c>
      <c r="G12" s="45">
        <f>E12*83/100</f>
        <v>66.400000000000006</v>
      </c>
      <c r="H12" s="53">
        <f>E12*1.28/100</f>
        <v>1.024</v>
      </c>
      <c r="I12" s="53">
        <f>E12*5.97/100</f>
        <v>4.7759999999999998</v>
      </c>
      <c r="J12" s="53">
        <f>E12*6/100</f>
        <v>4.8</v>
      </c>
      <c r="K12" s="30"/>
    </row>
    <row r="13" spans="1:11" ht="31.5" x14ac:dyDescent="0.25">
      <c r="A13" s="1"/>
      <c r="B13" s="14" t="s">
        <v>16</v>
      </c>
      <c r="C13" s="28" t="s">
        <v>30</v>
      </c>
      <c r="D13" s="69" t="s">
        <v>40</v>
      </c>
      <c r="E13" s="49">
        <v>200</v>
      </c>
      <c r="F13" s="61">
        <v>38.159999999999997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14" t="s">
        <v>11</v>
      </c>
      <c r="C14" s="38">
        <v>44294</v>
      </c>
      <c r="D14" s="36" t="s">
        <v>34</v>
      </c>
      <c r="E14" s="51">
        <v>250</v>
      </c>
      <c r="F14" s="62">
        <v>80.61</v>
      </c>
      <c r="G14" s="55">
        <f>E14*460/200</f>
        <v>575</v>
      </c>
      <c r="H14" s="54">
        <f>E14*12.3/200</f>
        <v>15.375</v>
      </c>
      <c r="I14" s="54">
        <f>E14*28.3/200</f>
        <v>35.375</v>
      </c>
      <c r="J14" s="54">
        <f>E14*38/200</f>
        <v>47.5</v>
      </c>
      <c r="K14" s="31"/>
    </row>
    <row r="15" spans="1:11" ht="15.75" x14ac:dyDescent="0.25">
      <c r="A15" s="1"/>
      <c r="B15" s="14" t="s">
        <v>18</v>
      </c>
      <c r="C15" s="37" t="s">
        <v>31</v>
      </c>
      <c r="D15" s="27" t="s">
        <v>37</v>
      </c>
      <c r="E15" s="51">
        <v>200</v>
      </c>
      <c r="F15" s="62">
        <v>5.74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29</v>
      </c>
      <c r="C16" s="38" t="s">
        <v>22</v>
      </c>
      <c r="D16" s="67" t="s">
        <v>36</v>
      </c>
      <c r="E16" s="63">
        <v>50</v>
      </c>
      <c r="F16" s="64">
        <v>5.32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24</v>
      </c>
      <c r="C17" s="38" t="s">
        <v>22</v>
      </c>
      <c r="D17" s="67" t="s">
        <v>35</v>
      </c>
      <c r="E17" s="63">
        <v>41</v>
      </c>
      <c r="F17" s="64">
        <v>4.0199999999999996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821</v>
      </c>
      <c r="F19" s="60">
        <f>F12+F13+F14+F15+F16+F17+F18-0.01</f>
        <v>145.05000000000001</v>
      </c>
      <c r="G19" s="60">
        <f t="shared" ref="G19:J19" si="1">G12+G13+G14+G15+G16+G17+G18</f>
        <v>1080.3589999999999</v>
      </c>
      <c r="H19" s="60">
        <f t="shared" si="1"/>
        <v>26.145</v>
      </c>
      <c r="I19" s="60">
        <f t="shared" si="1"/>
        <v>48.321999999999996</v>
      </c>
      <c r="J19" s="60">
        <f t="shared" si="1"/>
        <v>133.904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