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G8" i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<sst xmlns="http://schemas.openxmlformats.org/spreadsheetml/2006/main" count="51" uniqueCount="46">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</sst>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2">
        <v>46065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26</v>
      </c>
      <c r="D4" s="25" t="s">
        <v>30</v>
      </c>
      <c r="E4" s="43">
        <v>220</v>
      </c>
      <c r="F4" s="45">
        <v>91.9</v>
      </c>
      <c r="G4" s="48">
        <f>E4*283.3/200</f>
        <v>311.63</v>
      </c>
      <c r="H4" s="44">
        <f>E4*15.7/200</f>
        <v>17.27</v>
      </c>
      <c r="I4" s="44">
        <f>E4*15.7/200</f>
        <v>17.27</v>
      </c>
      <c r="J4" s="44">
        <f>E4*19.8/200</f>
        <v>21.78</v>
      </c>
    </row>
    <row r="5" spans="1:10" ht="15.75" x14ac:dyDescent="0.25">
      <c r="A5" s="68"/>
      <c r="B5" s="13" t="s">
        <v>12</v>
      </c>
      <c r="C5" s="51" t="s">
        <v>36</v>
      </c>
      <c r="D5" s="26" t="s">
        <v>31</v>
      </c>
      <c r="E5" s="42">
        <v>200</v>
      </c>
      <c r="F5" s="46">
        <v>6.2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25</v>
      </c>
      <c r="C6" s="51" t="s">
        <v>23</v>
      </c>
      <c r="D6" s="56" t="s">
        <v>37</v>
      </c>
      <c r="E6" s="48">
        <v>51</v>
      </c>
      <c r="F6" s="50">
        <v>5.14</v>
      </c>
      <c r="G6" s="48">
        <f>E6*116.9/50</f>
        <v>119.23800000000001</v>
      </c>
      <c r="H6" s="48">
        <f>E6*3.95/50</f>
        <v>4.0289999999999999</v>
      </c>
      <c r="I6" s="48">
        <f>E6*0.5/50</f>
        <v>0.51</v>
      </c>
      <c r="J6" s="48">
        <f>E6*24.15/50</f>
        <v>24.632999999999996</v>
      </c>
    </row>
    <row r="7" spans="1:10" ht="16.5" thickBot="1" x14ac:dyDescent="0.3">
      <c r="A7" s="68"/>
      <c r="B7" s="14" t="s">
        <v>24</v>
      </c>
      <c r="C7" s="34" t="s">
        <v>23</v>
      </c>
      <c r="D7" s="61" t="s">
        <v>39</v>
      </c>
      <c r="E7" s="42">
        <v>50</v>
      </c>
      <c r="F7" s="45">
        <v>4.68</v>
      </c>
      <c r="G7" s="48">
        <f>E7*68.97/30</f>
        <v>114.95</v>
      </c>
      <c r="H7" s="44">
        <f>E7*1.68/30</f>
        <v>2.8</v>
      </c>
      <c r="I7" s="44">
        <f>E7*0.33/30</f>
        <v>0.55000000000000004</v>
      </c>
      <c r="J7" s="44">
        <f>E7*14.82/30</f>
        <v>24.7</v>
      </c>
    </row>
    <row r="8" spans="1:10" ht="16.5" thickBot="1" x14ac:dyDescent="0.3">
      <c r="A8" s="68"/>
      <c r="B8" s="53"/>
      <c r="C8" s="51" t="s">
        <v>43</v>
      </c>
      <c r="D8" s="64" t="s">
        <v>44</v>
      </c>
      <c r="E8" s="48">
        <v>50</v>
      </c>
      <c r="F8" s="48">
        <v>17.13</v>
      </c>
      <c r="G8" s="48">
        <f>124*E8/100</f>
        <v>62</v>
      </c>
      <c r="H8" s="48">
        <f>E8*1/100</f>
        <v>0.5</v>
      </c>
      <c r="I8" s="48">
        <f>E8*0.2/100</f>
        <v>0.1</v>
      </c>
      <c r="J8" s="48">
        <f>E8*3.8/100</f>
        <v>1.9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F4+F5+F6+F7+F8-0.01</f>
        <v>125.04</v>
      </c>
      <c r="G9" s="47">
        <f>G4+G5+G6+G7+G8</f>
        <v>647.81799999999998</v>
      </c>
      <c r="H9" s="47">
        <f>H4+H5+H6+H7+H8</f>
        <v>24.699000000000002</v>
      </c>
      <c r="I9" s="47">
        <f t="shared" ref="I9:J9" si="0">I4+I5+I6+I7+I8</f>
        <v>18.430000000000003</v>
      </c>
      <c r="J9" s="47">
        <f t="shared" si="0"/>
        <v>82.912999999999997</v>
      </c>
    </row>
    <row r="10" spans="1:10" x14ac:dyDescent="0.25">
      <c r="A10" s="1" t="s">
        <v>13</v>
      </c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14</v>
      </c>
      <c r="B12" s="22" t="s">
        <v>15</v>
      </c>
      <c r="C12" s="34" t="s">
        <v>27</v>
      </c>
      <c r="D12" s="54" t="s">
        <v>45</v>
      </c>
      <c r="E12" s="35">
        <v>69</v>
      </c>
      <c r="F12" s="50">
        <v>9.7799999999999994</v>
      </c>
      <c r="G12" s="41">
        <f>E12*92.4/100</f>
        <v>63.756</v>
      </c>
      <c r="H12" s="63">
        <f>E12*1.7/100</f>
        <v>1.173</v>
      </c>
      <c r="I12" s="63">
        <f>E12*6/100</f>
        <v>4.1399999999999997</v>
      </c>
      <c r="J12" s="63">
        <f>E12*7.9/100</f>
        <v>5.4510000000000005</v>
      </c>
    </row>
    <row r="13" spans="1:10" ht="31.5" x14ac:dyDescent="0.25">
      <c r="A13" s="1"/>
      <c r="B13" s="13" t="s">
        <v>16</v>
      </c>
      <c r="C13" s="51" t="s">
        <v>41</v>
      </c>
      <c r="D13" s="55" t="s">
        <v>40</v>
      </c>
      <c r="E13" s="35">
        <v>200</v>
      </c>
      <c r="F13" s="50">
        <v>28.92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35</v>
      </c>
      <c r="C14" s="34" t="s">
        <v>28</v>
      </c>
      <c r="D14" s="29" t="s">
        <v>32</v>
      </c>
      <c r="E14" s="35">
        <v>100</v>
      </c>
      <c r="F14" s="50">
        <v>72.709999999999994</v>
      </c>
      <c r="G14" s="39">
        <f>E14*186.3/90</f>
        <v>207</v>
      </c>
      <c r="H14" s="36">
        <f>E14*13.32/90</f>
        <v>14.8</v>
      </c>
      <c r="I14" s="36">
        <f>E14*11.16/90</f>
        <v>12.4</v>
      </c>
      <c r="J14" s="36">
        <f>E14*8.19/90</f>
        <v>9.1</v>
      </c>
    </row>
    <row r="15" spans="1:10" ht="15.75" x14ac:dyDescent="0.25">
      <c r="A15" s="1"/>
      <c r="B15" s="13" t="s">
        <v>17</v>
      </c>
      <c r="C15" s="51" t="s">
        <v>38</v>
      </c>
      <c r="D15" s="31" t="s">
        <v>33</v>
      </c>
      <c r="E15" s="35">
        <v>150</v>
      </c>
      <c r="F15" s="50">
        <v>9.36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18</v>
      </c>
      <c r="C16" s="34" t="s">
        <v>29</v>
      </c>
      <c r="D16" s="30" t="s">
        <v>34</v>
      </c>
      <c r="E16" s="35">
        <v>200</v>
      </c>
      <c r="F16" s="50">
        <v>17.350000000000001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25</v>
      </c>
      <c r="C17" s="34" t="s">
        <v>22</v>
      </c>
      <c r="D17" s="56" t="s">
        <v>42</v>
      </c>
      <c r="E17" s="35">
        <v>40</v>
      </c>
      <c r="F17" s="50">
        <v>4.03</v>
      </c>
      <c r="G17" s="39">
        <f>E17*116.9/50</f>
        <v>93.52</v>
      </c>
      <c r="H17" s="36">
        <f>E17*3.95/50</f>
        <v>3.16</v>
      </c>
      <c r="I17" s="36">
        <f>E17*0.5/50</f>
        <v>0.4</v>
      </c>
      <c r="J17" s="36">
        <f>E17*24.15/50</f>
        <v>19.32</v>
      </c>
    </row>
    <row r="18" spans="1:10" ht="15.75" x14ac:dyDescent="0.25">
      <c r="A18" s="1"/>
      <c r="B18" s="13" t="s">
        <v>24</v>
      </c>
      <c r="C18" s="34" t="s">
        <v>23</v>
      </c>
      <c r="D18" s="61" t="s">
        <v>39</v>
      </c>
      <c r="E18" s="48">
        <v>31</v>
      </c>
      <c r="F18" s="50">
        <v>2.9</v>
      </c>
      <c r="G18" s="48">
        <f>E18*68.97/30</f>
        <v>71.269000000000005</v>
      </c>
      <c r="H18" s="48">
        <f>E18*1.68/30</f>
        <v>1.736</v>
      </c>
      <c r="I18" s="48">
        <f>E18*0.33/30</f>
        <v>0.34100000000000003</v>
      </c>
      <c r="J18" s="48">
        <f>E18*14.82/30</f>
        <v>15.314</v>
      </c>
    </row>
    <row r="19" spans="1:10" ht="15.75" x14ac:dyDescent="0.25">
      <c r="A19" s="1"/>
      <c r="B19" s="32"/>
      <c r="C19" s="59"/>
      <c r="D19" s="33"/>
      <c r="E19" s="49">
        <f>E12+E13+E14+E15+E16+E17+E18</f>
        <v>790</v>
      </c>
      <c r="F19" s="49">
        <f>SUM(F12:F18)</f>
        <v>145.05000000000001</v>
      </c>
      <c r="G19" s="49">
        <f t="shared" ref="G19:I19" si="1">G12+G13+G14+G15+G16+G17+G18</f>
        <v>793.44499999999994</v>
      </c>
      <c r="H19" s="49">
        <f>H12+H13+H14+H15+H16+H17+H18</f>
        <v>35.458999999999996</v>
      </c>
      <c r="I19" s="49">
        <f t="shared" si="1"/>
        <v>25.760999999999999</v>
      </c>
      <c r="J19" s="49">
        <f>SUM(J12:J18)</f>
        <v>105.26499999999999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2026-02-04T04:07:28Z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