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  <c r="F19" i="1" l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<sst xmlns="http://schemas.openxmlformats.org/spreadsheetml/2006/main" count="48" uniqueCount="44">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</sst>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1">
        <v>254</v>
      </c>
      <c r="F4" s="53">
        <v>110.65</v>
      </c>
      <c r="G4" s="56">
        <f>E4*372.6/180</f>
        <v>525.78000000000009</v>
      </c>
      <c r="H4" s="52">
        <f>E4*30.42/180</f>
        <v>42.926000000000002</v>
      </c>
      <c r="I4" s="52">
        <f>E4*17.28/180</f>
        <v>24.384</v>
      </c>
      <c r="J4" s="52">
        <f>E4*23.76/180</f>
        <v>33.527999999999999</v>
      </c>
    </row>
    <row r="5" spans="1:10" ht="15.75" x14ac:dyDescent="0.25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27.33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75" x14ac:dyDescent="0.25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3.81</v>
      </c>
      <c r="G6" s="56">
        <v>56</v>
      </c>
      <c r="H6" s="52">
        <v>0.2</v>
      </c>
      <c r="I6" s="52">
        <v>0</v>
      </c>
      <c r="J6" s="52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43</v>
      </c>
      <c r="E7" s="50">
        <v>51</v>
      </c>
      <c r="F7" s="53">
        <v>6.04</v>
      </c>
      <c r="G7" s="56">
        <f>E7*68.97/30</f>
        <v>117.249</v>
      </c>
      <c r="H7" s="52">
        <f>E7*1.68/30</f>
        <v>2.8559999999999999</v>
      </c>
      <c r="I7" s="52">
        <f>E7*0.33/30</f>
        <v>0.56100000000000005</v>
      </c>
      <c r="J7" s="52">
        <f>E7*14.82/30</f>
        <v>25.194000000000003</v>
      </c>
    </row>
    <row r="8" spans="1:10" ht="16.5" thickBot="1" x14ac:dyDescent="0.3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71"/>
      <c r="B9" s="30"/>
      <c r="C9" s="27"/>
      <c r="D9" s="29"/>
      <c r="E9" s="55">
        <f t="shared" ref="E9:J9" si="0">SUM(E4:E8)</f>
        <v>575</v>
      </c>
      <c r="F9" s="55">
        <f>SUM(F4:F8)-0.01</f>
        <v>147.82000000000002</v>
      </c>
      <c r="G9" s="55">
        <f t="shared" si="0"/>
        <v>923.02900000000011</v>
      </c>
      <c r="H9" s="55">
        <f t="shared" si="0"/>
        <v>50.46200000000001</v>
      </c>
      <c r="I9" s="55">
        <f t="shared" si="0"/>
        <v>35.725000000000001</v>
      </c>
      <c r="J9" s="55">
        <f t="shared" si="0"/>
        <v>99.722000000000008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17.350000000000001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5" x14ac:dyDescent="0.25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33.590000000000003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75" x14ac:dyDescent="0.25">
      <c r="A14" s="1"/>
      <c r="B14" s="13" t="s">
        <v>26</v>
      </c>
      <c r="C14" s="41" t="s">
        <v>27</v>
      </c>
      <c r="D14" s="32" t="s">
        <v>28</v>
      </c>
      <c r="E14" s="43">
        <v>105</v>
      </c>
      <c r="F14" s="58">
        <v>80.489999999999995</v>
      </c>
      <c r="G14" s="47">
        <f>E14*194/100</f>
        <v>203.7</v>
      </c>
      <c r="H14" s="44">
        <f>E14*13/100</f>
        <v>13.65</v>
      </c>
      <c r="I14" s="44">
        <f>E14*11.61/90</f>
        <v>13.545</v>
      </c>
      <c r="J14" s="44">
        <f>E14*5.76/90</f>
        <v>6.72</v>
      </c>
    </row>
    <row r="15" spans="1:10" ht="15.75" x14ac:dyDescent="0.25">
      <c r="A15" s="1"/>
      <c r="B15" s="13" t="s">
        <v>17</v>
      </c>
      <c r="C15" s="42" t="s">
        <v>36</v>
      </c>
      <c r="D15" s="38" t="s">
        <v>40</v>
      </c>
      <c r="E15" s="43">
        <v>200</v>
      </c>
      <c r="F15" s="58">
        <v>13.76</v>
      </c>
      <c r="G15" s="48">
        <f>E15*237/200</f>
        <v>237</v>
      </c>
      <c r="H15" s="45">
        <f>E15*7.1/200</f>
        <v>7.1</v>
      </c>
      <c r="I15" s="45">
        <f>E15*3/150</f>
        <v>4</v>
      </c>
      <c r="J15" s="45">
        <f>E15*32.4/150</f>
        <v>43.2</v>
      </c>
    </row>
    <row r="16" spans="1:10" ht="15.75" x14ac:dyDescent="0.25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13.77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75" x14ac:dyDescent="0.25">
      <c r="A17" s="1"/>
      <c r="B17" s="13" t="s">
        <v>25</v>
      </c>
      <c r="C17" s="42" t="s">
        <v>22</v>
      </c>
      <c r="D17" s="63" t="s">
        <v>42</v>
      </c>
      <c r="E17" s="43">
        <v>30</v>
      </c>
      <c r="F17" s="58">
        <v>3.84</v>
      </c>
      <c r="G17" s="47">
        <f>E17*116.9/50</f>
        <v>70.14</v>
      </c>
      <c r="H17" s="44">
        <f>E17*3.95/50</f>
        <v>2.37</v>
      </c>
      <c r="I17" s="44">
        <f>E17*0.5/50</f>
        <v>0.3</v>
      </c>
      <c r="J17" s="44">
        <f>E17*24.15/50</f>
        <v>14.49</v>
      </c>
    </row>
    <row r="18" spans="1:10" ht="15.75" x14ac:dyDescent="0.25">
      <c r="A18" s="1"/>
      <c r="B18" s="13" t="s">
        <v>24</v>
      </c>
      <c r="C18" s="42" t="s">
        <v>23</v>
      </c>
      <c r="D18" s="65" t="s">
        <v>43</v>
      </c>
      <c r="E18" s="56">
        <v>36</v>
      </c>
      <c r="F18" s="58">
        <v>4.26</v>
      </c>
      <c r="G18" s="56">
        <f>E18*68.97/30</f>
        <v>82.763999999999996</v>
      </c>
      <c r="H18" s="56">
        <f>E18*1.68/30</f>
        <v>2.016</v>
      </c>
      <c r="I18" s="56">
        <f>E18*0.33/30</f>
        <v>0.39600000000000002</v>
      </c>
      <c r="J18" s="56">
        <f>E18*14.82/30</f>
        <v>17.783999999999999</v>
      </c>
    </row>
    <row r="19" spans="1:10" ht="15.75" x14ac:dyDescent="0.25">
      <c r="A19" s="1"/>
      <c r="B19" s="39"/>
      <c r="C19" s="39"/>
      <c r="D19" s="40"/>
      <c r="E19" s="57">
        <f>E12+E13+E14+E15+E16+E17+E18</f>
        <v>921</v>
      </c>
      <c r="F19" s="57">
        <f>F12+F13+F14+F15+F16+F17+F18-0.01</f>
        <v>167.05</v>
      </c>
      <c r="G19" s="57">
        <f t="shared" ref="G19:H19" si="1">G12+G13+G14+G15+G16+G17+G18</f>
        <v>936.20399999999995</v>
      </c>
      <c r="H19" s="57">
        <f t="shared" si="1"/>
        <v>31.236000000000004</v>
      </c>
      <c r="I19" s="57">
        <f>I12+I13+I14+I15+I16+I17+I18</f>
        <v>34.640999999999998</v>
      </c>
      <c r="J19" s="57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2026-01-13T09:48:08Z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